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CDS wizard" sheetId="1" r:id="rId4"/>
  </sheets>
</workbook>
</file>

<file path=xl/sharedStrings.xml><?xml version="1.0" encoding="utf-8"?>
<sst xmlns="http://schemas.openxmlformats.org/spreadsheetml/2006/main" uniqueCount="19">
  <si>
    <t>This spreadsheet calculates the amount of precursors that you need to produce a certain amount of chlorine dioxide solution (CDS) of a certain concentration.</t>
  </si>
  <si>
    <t>5NaClO₂ + 4HCl → 4ClO₂ + 5NaCl + 2H₂O</t>
  </si>
  <si>
    <t>CDS</t>
  </si>
  <si>
    <t>fill in the data in the red cells, the results will be shown in the green cells use these quantities of precursors to produce the desired amount and concentration of CDS
use the loss offset adjustment to compensate for inevitably vented gas</t>
  </si>
  <si>
    <t>ml of</t>
  </si>
  <si>
    <t>ppm … plus an allowance of</t>
  </si>
  <si>
    <t>%</t>
  </si>
  <si>
    <t>enter volume of CDS desired</t>
  </si>
  <si>
    <t>3000 ppm is standard; 3500 and 4000 are also used</t>
  </si>
  <si>
    <t>this offsets for losses</t>
  </si>
  <si>
    <t>Stock solutions</t>
  </si>
  <si>
    <t>sodium chlorite—NaClO₂</t>
  </si>
  <si>
    <t>concentration—without additives?</t>
  </si>
  <si>
    <t>calculated amount needed</t>
  </si>
  <si>
    <r>
      <rPr>
        <sz val="8"/>
        <color indexed="8"/>
        <rFont val="Helvetica Neue"/>
      </rPr>
      <t xml:space="preserve">insert the concentration and tick the box if it is clear that this is </t>
    </r>
    <r>
      <rPr>
        <i val="1"/>
        <sz val="8"/>
        <color indexed="8"/>
        <rFont val="Helvetica Neue"/>
      </rPr>
      <t>actual</t>
    </r>
    <r>
      <rPr>
        <sz val="8"/>
        <color indexed="8"/>
        <rFont val="Helvetica Neue"/>
      </rPr>
      <t xml:space="preserve"> NaClO₂  content rather than the proportion of technical grade power used. 22.4% is standard, being 28% W/W of powder that is 80% pure NaClO₂ … but other concentrations are sold.</t>
    </r>
  </si>
  <si>
    <t>hydrochloric acid—HCl</t>
  </si>
  <si>
    <t>concentration</t>
  </si>
  <si>
    <t>insert the concentration of acid</t>
  </si>
  <si>
    <t>cells F7 &amp; F10 show the approximate specific gravity (density) of the stock solutions
cells F6 &amp; F9 show the number of ml of the stock solutions necessary to produce one gramme of ClO₂
cell F5 is the number of grammes of ClO₂ in the final target solution
cell F11 is the proportion of the total volume that is the target solution, ie not the reagents
cells E5, E6 &amp; E9 are [hidden] values for the molecular masses of ClO₂, NaClO₂ and HCl</t>
  </si>
</sst>
</file>

<file path=xl/styles.xml><?xml version="1.0" encoding="utf-8"?>
<styleSheet xmlns="http://schemas.openxmlformats.org/spreadsheetml/2006/main">
  <numFmts count="4">
    <numFmt numFmtId="0" formatCode="General"/>
    <numFmt numFmtId="59" formatCode="0.000"/>
    <numFmt numFmtId="60" formatCode="0.0"/>
    <numFmt numFmtId="61" formatCode="0.0%"/>
  </numFmts>
  <fonts count="11">
    <font>
      <sz val="10"/>
      <color indexed="8"/>
      <name val="Helvetica Neue"/>
    </font>
    <font>
      <sz val="12"/>
      <color indexed="8"/>
      <name val="Helvetica Neue"/>
    </font>
    <font>
      <sz val="18"/>
      <color indexed="8"/>
      <name val="Helvetica Neue Thin"/>
    </font>
    <font>
      <sz val="20"/>
      <color indexed="8"/>
      <name val="Helvetica Neue"/>
    </font>
    <font>
      <sz val="8"/>
      <color indexed="8"/>
      <name val="Helvetica Neue"/>
    </font>
    <font>
      <sz val="11"/>
      <color indexed="8"/>
      <name val="Helvetica Neue"/>
    </font>
    <font>
      <b val="1"/>
      <sz val="18"/>
      <color indexed="8"/>
      <name val="Helvetica Neue"/>
    </font>
    <font>
      <sz val="10"/>
      <color indexed="9"/>
      <name val="Helvetica Neue"/>
    </font>
    <font>
      <sz val="11"/>
      <color indexed="11"/>
      <name val="Helvetica Neue"/>
    </font>
    <font>
      <i val="1"/>
      <sz val="8"/>
      <color indexed="8"/>
      <name val="Helvetica Neue"/>
    </font>
    <font>
      <sz val="8"/>
      <color indexed="13"/>
      <name val="Helvetica Neue"/>
    </font>
  </fonts>
  <fills count="5">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s>
  <borders count="2">
    <border>
      <left/>
      <right/>
      <top/>
      <bottom/>
      <diagonal/>
    </border>
    <border>
      <left/>
      <right/>
      <top/>
      <bottom/>
      <diagonal/>
    </border>
  </borders>
  <cellStyleXfs count="1">
    <xf numFmtId="0" fontId="0" applyNumberFormat="0" applyFont="1" applyFill="0" applyBorder="0" applyAlignment="1" applyProtection="0">
      <alignment vertical="top" wrapText="1"/>
    </xf>
  </cellStyleXfs>
  <cellXfs count="30">
    <xf numFmtId="0" fontId="0" applyNumberFormat="0" applyFont="1" applyFill="0" applyBorder="0" applyAlignment="1" applyProtection="0">
      <alignment vertical="top" wrapText="1"/>
    </xf>
    <xf numFmtId="0" fontId="0" fillId="2" applyNumberFormat="1" applyFont="1" applyFill="1" applyBorder="0" applyAlignment="1" applyProtection="0">
      <alignment vertical="top" wrapText="1"/>
    </xf>
    <xf numFmtId="0" fontId="1" fillId="2" applyNumberFormat="0" applyFont="1" applyFill="1" applyBorder="0" applyAlignment="1" applyProtection="0">
      <alignment horizontal="center" vertical="center"/>
    </xf>
    <xf numFmtId="49" fontId="2" fillId="2" borderId="1" applyNumberFormat="1" applyFont="1" applyFill="1" applyBorder="1" applyAlignment="1" applyProtection="0">
      <alignment horizontal="center" vertical="top"/>
    </xf>
    <xf numFmtId="0" fontId="0" fillId="2" borderId="1" applyNumberFormat="0" applyFont="1" applyFill="1" applyBorder="1" applyAlignment="1" applyProtection="0">
      <alignment vertical="top" wrapText="1"/>
    </xf>
    <xf numFmtId="49" fontId="3" fillId="2" borderId="1" applyNumberFormat="1" applyFont="1" applyFill="1" applyBorder="1" applyAlignment="1" applyProtection="0">
      <alignment vertical="top"/>
    </xf>
    <xf numFmtId="49" fontId="4" fillId="2" borderId="1" applyNumberFormat="1" applyFont="1" applyFill="1" applyBorder="1" applyAlignment="1" applyProtection="0">
      <alignment vertical="top" wrapText="1"/>
    </xf>
    <xf numFmtId="0" fontId="5" fillId="3" borderId="1" applyNumberFormat="1" applyFont="1" applyFill="1" applyBorder="1" applyAlignment="1" applyProtection="0">
      <alignment vertical="top"/>
    </xf>
    <xf numFmtId="49" fontId="5" fillId="2" borderId="1" applyNumberFormat="1" applyFont="1" applyFill="1" applyBorder="1" applyAlignment="1" applyProtection="0">
      <alignment vertical="top"/>
    </xf>
    <xf numFmtId="49" fontId="4" fillId="2" borderId="1" applyNumberFormat="1" applyFont="1" applyFill="1" applyBorder="1" applyAlignment="1" applyProtection="0">
      <alignment vertical="top"/>
    </xf>
    <xf numFmtId="0" fontId="4" fillId="2" borderId="1" applyNumberFormat="0" applyFont="1" applyFill="1" applyBorder="1" applyAlignment="1" applyProtection="0">
      <alignment vertical="top"/>
    </xf>
    <xf numFmtId="49" fontId="6" fillId="2" borderId="1" applyNumberFormat="1" applyFont="1" applyFill="1" applyBorder="1" applyAlignment="1" applyProtection="0">
      <alignment vertical="bottom"/>
    </xf>
    <xf numFmtId="0" fontId="0" fillId="2" borderId="1" applyNumberFormat="0" applyFont="1" applyFill="1" applyBorder="1" applyAlignment="1" applyProtection="0">
      <alignment vertical="bottom"/>
    </xf>
    <xf numFmtId="0" fontId="7" fillId="2" borderId="1" applyNumberFormat="1" applyFont="1" applyFill="1" applyBorder="1" applyAlignment="1" applyProtection="0">
      <alignment vertical="bottom"/>
    </xf>
    <xf numFmtId="0" fontId="8" fillId="2" borderId="1" applyNumberFormat="1" applyFont="1" applyFill="1" applyBorder="1" applyAlignment="1" applyProtection="0">
      <alignment vertical="bottom"/>
    </xf>
    <xf numFmtId="0" fontId="3" fillId="2" borderId="1" applyNumberFormat="0" applyFont="1" applyFill="1" applyBorder="1" applyAlignment="1" applyProtection="0">
      <alignment vertical="top"/>
    </xf>
    <xf numFmtId="0" fontId="7" fillId="2" borderId="1" applyNumberFormat="1" applyFont="1" applyFill="1" applyBorder="1" applyAlignment="1" applyProtection="0">
      <alignment vertical="top"/>
    </xf>
    <xf numFmtId="59" fontId="8" fillId="2" borderId="1" applyNumberFormat="1" applyFont="1" applyFill="1" applyBorder="1" applyAlignment="1" applyProtection="0">
      <alignment vertical="bottom"/>
    </xf>
    <xf numFmtId="60" fontId="5" fillId="4" borderId="1" applyNumberFormat="1" applyFont="1" applyFill="1" applyBorder="1" applyAlignment="1" applyProtection="0">
      <alignment vertical="top"/>
    </xf>
    <xf numFmtId="61" fontId="5" fillId="3" borderId="1" applyNumberFormat="1" applyFont="1" applyFill="1" applyBorder="1" applyAlignment="1" applyProtection="0">
      <alignment vertical="top"/>
    </xf>
    <xf numFmtId="2" fontId="8" fillId="2" borderId="1" applyNumberFormat="1" applyFont="1" applyFill="1" applyBorder="1" applyAlignment="1" applyProtection="0">
      <alignment vertical="top"/>
    </xf>
    <xf numFmtId="49" fontId="3" fillId="2" borderId="1" applyNumberFormat="1" applyFont="1" applyFill="1" applyBorder="1" applyAlignment="1" applyProtection="0">
      <alignment vertical="bottom"/>
    </xf>
    <xf numFmtId="0" fontId="3" fillId="2" borderId="1" applyNumberFormat="0" applyFont="1" applyFill="1" applyBorder="1" applyAlignment="1" applyProtection="0">
      <alignment vertical="bottom"/>
    </xf>
    <xf numFmtId="0" fontId="7" fillId="2" borderId="1" applyNumberFormat="1" applyFont="1" applyFill="1" applyBorder="1" applyAlignment="1" applyProtection="0">
      <alignment vertical="bottom" wrapText="1"/>
    </xf>
    <xf numFmtId="9" fontId="5" fillId="3" borderId="1" applyNumberFormat="1" applyFont="1" applyFill="1" applyBorder="1" applyAlignment="1" applyProtection="0">
      <alignment vertical="top"/>
    </xf>
    <xf numFmtId="0" fontId="5" fillId="2" borderId="1" applyNumberFormat="0" applyFont="1" applyFill="1" applyBorder="1" applyAlignment="1" applyProtection="0">
      <alignment vertical="top"/>
    </xf>
    <xf numFmtId="0" fontId="8" fillId="2" borderId="1" applyNumberFormat="0" applyFont="1" applyFill="1" applyBorder="1" applyAlignment="1" applyProtection="0">
      <alignment vertical="top"/>
    </xf>
    <xf numFmtId="0" fontId="8" fillId="2" borderId="1" applyNumberFormat="1" applyFont="1" applyFill="1" applyBorder="1" applyAlignment="1" applyProtection="0">
      <alignment vertical="top"/>
    </xf>
    <xf numFmtId="49" fontId="10" fillId="2" borderId="1" applyNumberFormat="1" applyFont="1" applyFill="1" applyBorder="1" applyAlignment="1" applyProtection="0">
      <alignment vertical="top"/>
    </xf>
    <xf numFmtId="49" fontId="10" fillId="2" borderId="1" applyNumberFormat="1" applyFont="1" applyFill="1"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fefffe"/>
      <rgbColor rgb="ff000000"/>
      <rgbColor rgb="ff7f0c01"/>
      <rgbColor rgb="ff424242"/>
      <rgbColor rgb="ff004e05"/>
      <rgbColor rgb="ffa9a9a9"/>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20_Blank_Black">
  <a:themeElements>
    <a:clrScheme name="20_Blank_Black">
      <a:dk1>
        <a:srgbClr val="000000"/>
      </a:dk1>
      <a:lt1>
        <a:srgbClr val="FFFFFF"/>
      </a:lt1>
      <a:dk2>
        <a:srgbClr val="434343"/>
      </a:dk2>
      <a:lt2>
        <a:srgbClr val="A9A9A9"/>
      </a:lt2>
      <a:accent1>
        <a:srgbClr val="0076BA"/>
      </a:accent1>
      <a:accent2>
        <a:srgbClr val="05A89D"/>
      </a:accent2>
      <a:accent3>
        <a:srgbClr val="1DB100"/>
      </a:accent3>
      <a:accent4>
        <a:srgbClr val="F9B900"/>
      </a:accent4>
      <a:accent5>
        <a:srgbClr val="EE220D"/>
      </a:accent5>
      <a:accent6>
        <a:srgbClr val="CB297B"/>
      </a:accent6>
      <a:hlink>
        <a:srgbClr val="0000FF"/>
      </a:hlink>
      <a:folHlink>
        <a:srgbClr val="FF00FF"/>
      </a:folHlink>
    </a:clrScheme>
    <a:fontScheme name="20_Blank_Black">
      <a:majorFont>
        <a:latin typeface="Helvetica Neue"/>
        <a:ea typeface="Helvetica Neue"/>
        <a:cs typeface="Helvetica Neue"/>
      </a:majorFont>
      <a:minorFont>
        <a:latin typeface="Helvetica Neue"/>
        <a:ea typeface="Helvetica Neue"/>
        <a:cs typeface="Helvetica Neue"/>
      </a:minorFont>
    </a:fontScheme>
    <a:fmtScheme name="20_Blank_Blac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000000"/>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FFFFFF"/>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2:F13"/>
  <sheetViews>
    <sheetView workbookViewId="0" showGridLines="0" defaultGridColor="1"/>
  </sheetViews>
  <sheetFormatPr defaultColWidth="16.3333" defaultRowHeight="19.9" customHeight="1" outlineLevelRow="0" outlineLevelCol="0"/>
  <cols>
    <col min="1" max="1" width="12.9375" style="1" customWidth="1"/>
    <col min="2" max="2" width="5.53906" style="1" customWidth="1"/>
    <col min="3" max="3" width="7.28125" style="1" customWidth="1"/>
    <col min="4" max="4" width="29.5" style="1" customWidth="1"/>
    <col min="5" max="5" width="3.25781" style="1" customWidth="1"/>
    <col min="6" max="6" width="13.1562" style="1" customWidth="1"/>
    <col min="7" max="16384" width="16.3516" style="1" customWidth="1"/>
  </cols>
  <sheetData>
    <row r="1" ht="40.45" customHeight="1">
      <c r="A1" t="s" s="2">
        <v>0</v>
      </c>
      <c r="B1" s="2"/>
      <c r="C1" s="2"/>
      <c r="D1" s="2"/>
      <c r="E1" s="2"/>
      <c r="F1" s="2"/>
    </row>
    <row r="2" ht="29.45" customHeight="1">
      <c r="A2" t="s" s="3">
        <v>1</v>
      </c>
      <c r="B2" s="4"/>
      <c r="C2" s="4"/>
      <c r="D2" s="4"/>
      <c r="E2" s="4"/>
      <c r="F2" s="4"/>
    </row>
    <row r="3" ht="37.75" customHeight="1">
      <c r="A3" t="s" s="5">
        <v>2</v>
      </c>
      <c r="B3" t="s" s="6">
        <v>3</v>
      </c>
      <c r="C3" s="4"/>
      <c r="D3" s="4"/>
      <c r="E3" s="4"/>
      <c r="F3" s="4"/>
    </row>
    <row r="4" ht="19.65" customHeight="1">
      <c r="A4" s="7">
        <v>250</v>
      </c>
      <c r="B4" t="s" s="8">
        <v>4</v>
      </c>
      <c r="C4" s="7">
        <v>3000</v>
      </c>
      <c r="D4" t="s" s="8">
        <v>5</v>
      </c>
      <c r="E4" s="7">
        <v>10</v>
      </c>
      <c r="F4" t="s" s="8">
        <v>6</v>
      </c>
    </row>
    <row r="5" ht="17.75" customHeight="1">
      <c r="A5" t="s" s="9">
        <v>7</v>
      </c>
      <c r="B5" s="10"/>
      <c r="C5" t="s" s="9">
        <v>8</v>
      </c>
      <c r="D5" s="10"/>
      <c r="E5" t="s" s="9">
        <v>9</v>
      </c>
      <c r="F5" s="10"/>
    </row>
    <row r="6" ht="37.5" customHeight="1">
      <c r="A6" t="s" s="11">
        <v>10</v>
      </c>
      <c r="B6" s="12"/>
      <c r="C6" s="12"/>
      <c r="D6" s="4"/>
      <c r="E6" s="13">
        <v>67.45</v>
      </c>
      <c r="F6" s="14">
        <f>A4*C4/1000000*(1+E4/100)</f>
        <v>0.825</v>
      </c>
    </row>
    <row r="7" ht="31.4" customHeight="1">
      <c r="A7" t="s" s="5">
        <v>11</v>
      </c>
      <c r="B7" s="15"/>
      <c r="C7" s="15"/>
      <c r="D7" s="15"/>
      <c r="E7" s="16">
        <v>90.44</v>
      </c>
      <c r="F7" s="17">
        <f>1/C8/IF(E8,1,0.8)/F8/(4*$E$6)*(5*$E$7)</f>
        <v>6.11306729264476</v>
      </c>
    </row>
    <row r="8" ht="19.65" customHeight="1">
      <c r="A8" s="18">
        <f>$F$6*F7/$F$12</f>
        <v>5.33628905316887</v>
      </c>
      <c r="B8" t="s" s="8">
        <v>4</v>
      </c>
      <c r="C8" s="19">
        <v>0.224</v>
      </c>
      <c r="D8" t="s" s="8">
        <v>12</v>
      </c>
      <c r="E8" t="b" s="7">
        <v>1</v>
      </c>
      <c r="F8" s="20">
        <f>1+C8*IF(E8,1,0.8)</f>
        <v>1.224</v>
      </c>
    </row>
    <row r="9" ht="37.75" customHeight="1">
      <c r="A9" t="s" s="9">
        <v>13</v>
      </c>
      <c r="B9" s="10"/>
      <c r="C9" t="s" s="6">
        <v>14</v>
      </c>
      <c r="D9" s="4"/>
      <c r="E9" s="4"/>
      <c r="F9" s="4"/>
    </row>
    <row r="10" ht="36.4" customHeight="1">
      <c r="A10" t="s" s="21">
        <v>15</v>
      </c>
      <c r="B10" s="22"/>
      <c r="C10" s="22"/>
      <c r="D10" s="22"/>
      <c r="E10" s="23">
        <v>36.45797</v>
      </c>
      <c r="F10" s="17">
        <f>1/C11/F11/$E$6*$E$10</f>
        <v>13.2531987572853</v>
      </c>
    </row>
    <row r="11" ht="19.65" customHeight="1">
      <c r="A11" s="18">
        <f>$F$6*F10/$F$12</f>
        <v>11.5691347832972</v>
      </c>
      <c r="B11" t="s" s="8">
        <v>4</v>
      </c>
      <c r="C11" s="24">
        <v>0.04</v>
      </c>
      <c r="D11" t="s" s="8">
        <v>16</v>
      </c>
      <c r="E11" s="25"/>
      <c r="F11" s="20">
        <f>1+C11*0.49</f>
        <v>1.0196</v>
      </c>
    </row>
    <row r="12" ht="19.65" customHeight="1">
      <c r="A12" t="s" s="9">
        <v>13</v>
      </c>
      <c r="B12" s="10"/>
      <c r="C12" t="s" s="9">
        <v>17</v>
      </c>
      <c r="D12" s="10"/>
      <c r="E12" s="26"/>
      <c r="F12" s="27">
        <f>1-((F7+F10)/(F7+F10+1000000/C4))</f>
        <v>0.945091329607989</v>
      </c>
    </row>
    <row r="13" ht="57.75" customHeight="1">
      <c r="A13" t="s" s="29">
        <v>18</v>
      </c>
      <c r="B13" s="4"/>
      <c r="C13" s="4"/>
      <c r="D13" s="4"/>
      <c r="E13" s="4"/>
      <c r="F13" s="4"/>
    </row>
  </sheetData>
  <mergeCells count="5">
    <mergeCell ref="A1:F1"/>
    <mergeCell ref="C9:F9"/>
    <mergeCell ref="B3:F3"/>
    <mergeCell ref="A2:F2"/>
    <mergeCell ref="A13:F13"/>
  </mergeCells>
  <pageMargins left="1" right="1" top="1" bottom="1" header="0.25" footer="0.25"/>
  <pageSetup firstPageNumber="1" fitToHeight="1" fitToWidth="1" scale="100" useFirstPageNumber="0" orientation="portrait" pageOrder="downThenOver"/>
  <headerFooter>
    <oddFooter>&amp;C&amp;"Helvetica Neue,Regular"&amp;12&amp;KFEFFFE&amp;P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